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320" windowHeight="9945" activeTab="0"/>
  </bookViews>
  <sheets>
    <sheet name="Salary" sheetId="1" r:id="rId1"/>
    <sheet name="Household  Expenses" sheetId="2" r:id="rId2"/>
    <sheet name="Household Chart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<sst xmlns="http://schemas.openxmlformats.org/spreadsheetml/2006/main" count="64" uniqueCount="49">
  <si>
    <t>Utilities:</t>
  </si>
  <si>
    <t>Transportation:</t>
  </si>
  <si>
    <t>Monthly Income</t>
  </si>
  <si>
    <t xml:space="preserve">Monthly Left over money  </t>
  </si>
  <si>
    <t xml:space="preserve">Food: </t>
  </si>
  <si>
    <t xml:space="preserve">Misc: </t>
  </si>
  <si>
    <t>Savings:</t>
  </si>
  <si>
    <t xml:space="preserve">Housing: </t>
  </si>
  <si>
    <t>Clothing:</t>
  </si>
  <si>
    <t>Health insurance:</t>
  </si>
  <si>
    <t>Entertainment:</t>
  </si>
  <si>
    <t>Personal Upkeep:</t>
  </si>
  <si>
    <t>Total Monthly Expenses</t>
  </si>
  <si>
    <t xml:space="preserve">Reality Check: </t>
  </si>
  <si>
    <t>Gross 10 % Salary:</t>
  </si>
  <si>
    <t>You must get your careers 10% salary and put it in B1</t>
  </si>
  <si>
    <t>Fedral Taxable Income %</t>
  </si>
  <si>
    <t>$0 - $8,700</t>
  </si>
  <si>
    <t>$8,701 - $35,350</t>
  </si>
  <si>
    <t>$35,351 - $85,650</t>
  </si>
  <si>
    <t>$85,651 - $178,650</t>
  </si>
  <si>
    <t>$ 178,651 - $388,350</t>
  </si>
  <si>
    <t>$ 388,350 +</t>
  </si>
  <si>
    <t>California State Income Tax (Single)</t>
  </si>
  <si>
    <t xml:space="preserve">SINGLE EARNERS </t>
  </si>
  <si>
    <t>Income Tax Range</t>
  </si>
  <si>
    <t>CaliforniaTaxable Income %</t>
  </si>
  <si>
    <t>Federal State Tax Deduction</t>
  </si>
  <si>
    <t>Cal State Deduction</t>
  </si>
  <si>
    <t>Annual Salary</t>
  </si>
  <si>
    <t>Monthly Salary</t>
  </si>
  <si>
    <t>Jan</t>
  </si>
  <si>
    <t>Student Loan Dept</t>
  </si>
  <si>
    <t xml:space="preserve">Total Yearly </t>
  </si>
  <si>
    <t>Dental Assistant</t>
  </si>
  <si>
    <t>Vet Assistant</t>
  </si>
  <si>
    <t>Critical Care Nurse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</si>
  <si>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</si>
  <si>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</si>
  <si>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</si>
  <si>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</si>
  <si>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</si>
  <si>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</si>
  <si>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</si>
  <si>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</si>
  <si>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</si>
  <si>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</si>
  <si>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</si>
  <si>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Household Expenses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</si>
</sst>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;[Red][$$-409]#,##0.00"/>
    <numFmt numFmtId="165" formatCode="[$$-409]#,##0.00"/>
    <numFmt numFmtId="166" formatCode="[$-409]dddd\,\ mmmm\ dd\,\ yyyy"/>
    <numFmt numFmtId="167" formatCode="[$-409]h:mm:ss\ AM/PM"/>
    <numFmt numFmtId="168" formatCode="&quot;$&quot;#,##0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$&quot;#,##0.0"/>
    <numFmt numFmtId="174" formatCode="&quot;$&quot;#,##0"/>
    <numFmt numFmtId="175" formatCode="0.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22.5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20"/>
      <color indexed="9"/>
      <name val="Calibri"/>
      <family val="2"/>
    </font>
    <font>
      <sz val="12"/>
      <color indexed="8"/>
      <name val="Calibri"/>
      <family val="0"/>
    </font>
    <font>
      <sz val="10"/>
      <color indexed="9"/>
      <name val="Calibri"/>
      <family val="0"/>
    </font>
    <font>
      <sz val="14"/>
      <color indexed="9"/>
      <name val="Calibri"/>
      <family val="0"/>
    </font>
    <font>
      <sz val="14"/>
      <color indexed="8"/>
      <name val="Calibri"/>
      <family val="0"/>
    </font>
    <font>
      <b/>
      <sz val="54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22.5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20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0" xfId="59">
      <alignment/>
      <protection/>
    </xf>
    <xf numFmtId="0" fontId="2" fillId="0" borderId="0" xfId="59" applyNumberFormat="1">
      <alignment/>
      <protection/>
    </xf>
    <xf numFmtId="0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10" xfId="0" applyBorder="1" applyAlignment="1">
      <alignment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/>
    </xf>
    <xf numFmtId="9" fontId="0" fillId="0" borderId="10" xfId="0" applyNumberFormat="1" applyBorder="1" applyAlignment="1">
      <alignment horizontal="center"/>
    </xf>
    <xf numFmtId="174" fontId="0" fillId="0" borderId="10" xfId="0" applyNumberFormat="1" applyBorder="1" applyAlignment="1">
      <alignment/>
    </xf>
    <xf numFmtId="175" fontId="0" fillId="0" borderId="10" xfId="63" applyNumberFormat="1" applyFont="1" applyBorder="1" applyAlignment="1">
      <alignment/>
    </xf>
    <xf numFmtId="9" fontId="0" fillId="0" borderId="10" xfId="63" applyNumberFormat="1" applyFont="1" applyBorder="1" applyAlignment="1">
      <alignment/>
    </xf>
    <xf numFmtId="0" fontId="3" fillId="0" borderId="11" xfId="59" applyFont="1" applyBorder="1">
      <alignment/>
      <protection/>
    </xf>
    <xf numFmtId="0" fontId="5" fillId="0" borderId="0" xfId="59" applyNumberFormat="1" applyFont="1" applyFill="1" applyBorder="1">
      <alignment/>
      <protection/>
    </xf>
    <xf numFmtId="0" fontId="49" fillId="0" borderId="0" xfId="0" applyFont="1" applyAlignment="1">
      <alignment wrapText="1"/>
    </xf>
    <xf numFmtId="0" fontId="49" fillId="0" borderId="0" xfId="0" applyFont="1" applyAlignment="1">
      <alignment/>
    </xf>
    <xf numFmtId="0" fontId="3" fillId="0" borderId="12" xfId="59" applyFont="1" applyBorder="1">
      <alignment/>
      <protection/>
    </xf>
    <xf numFmtId="0" fontId="49" fillId="33" borderId="10" xfId="0" applyFont="1" applyFill="1" applyBorder="1" applyAlignment="1">
      <alignment wrapText="1"/>
    </xf>
    <xf numFmtId="0" fontId="2" fillId="0" borderId="10" xfId="59" applyFont="1" applyBorder="1" applyAlignment="1">
      <alignment wrapText="1"/>
      <protection/>
    </xf>
    <xf numFmtId="0" fontId="49" fillId="0" borderId="10" xfId="0" applyFont="1" applyBorder="1" applyAlignment="1">
      <alignment wrapText="1"/>
    </xf>
    <xf numFmtId="0" fontId="2" fillId="0" borderId="10" xfId="59" applyFont="1" applyBorder="1">
      <alignment/>
      <protection/>
    </xf>
    <xf numFmtId="0" fontId="49" fillId="0" borderId="0" xfId="0" applyNumberFormat="1" applyFont="1" applyBorder="1" applyAlignment="1">
      <alignment/>
    </xf>
    <xf numFmtId="0" fontId="49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wrapText="1"/>
    </xf>
    <xf numFmtId="0" fontId="49" fillId="0" borderId="0" xfId="0" applyNumberFormat="1" applyFont="1" applyBorder="1" applyAlignment="1">
      <alignment wrapText="1"/>
    </xf>
    <xf numFmtId="0" fontId="49" fillId="0" borderId="10" xfId="0" applyNumberFormat="1" applyFont="1" applyBorder="1" applyAlignment="1">
      <alignment/>
    </xf>
    <xf numFmtId="0" fontId="49" fillId="0" borderId="10" xfId="0" applyNumberFormat="1" applyFont="1" applyBorder="1" applyAlignment="1">
      <alignment horizontal="left"/>
    </xf>
    <xf numFmtId="0" fontId="49" fillId="0" borderId="10" xfId="0" applyNumberFormat="1" applyFont="1" applyBorder="1" applyAlignment="1">
      <alignment horizontal="center"/>
    </xf>
    <xf numFmtId="174" fontId="2" fillId="0" borderId="10" xfId="59" applyNumberFormat="1" applyFont="1" applyFill="1" applyBorder="1" applyAlignment="1">
      <alignment wrapText="1"/>
      <protection/>
    </xf>
    <xf numFmtId="174" fontId="2" fillId="0" borderId="10" xfId="59" applyNumberFormat="1" applyFont="1" applyBorder="1" applyAlignment="1">
      <alignment wrapText="1"/>
      <protection/>
    </xf>
    <xf numFmtId="174" fontId="49" fillId="0" borderId="10" xfId="0" applyNumberFormat="1" applyFont="1" applyBorder="1" applyAlignment="1">
      <alignment wrapText="1"/>
    </xf>
    <xf numFmtId="174" fontId="2" fillId="0" borderId="10" xfId="59" applyNumberFormat="1" applyFont="1" applyFill="1" applyBorder="1">
      <alignment/>
      <protection/>
    </xf>
    <xf numFmtId="174" fontId="2" fillId="0" borderId="10" xfId="59" applyNumberFormat="1" applyFont="1" applyBorder="1">
      <alignment/>
      <protection/>
    </xf>
    <xf numFmtId="174" fontId="49" fillId="0" borderId="10" xfId="0" applyNumberFormat="1" applyFont="1" applyBorder="1" applyAlignment="1">
      <alignment/>
    </xf>
    <xf numFmtId="0" fontId="6" fillId="34" borderId="10" xfId="0" applyNumberFormat="1" applyFont="1" applyFill="1" applyBorder="1" applyAlignment="1">
      <alignment wrapText="1"/>
    </xf>
    <xf numFmtId="0" fontId="6" fillId="35" borderId="10" xfId="0" applyNumberFormat="1" applyFont="1" applyFill="1" applyBorder="1" applyAlignment="1">
      <alignment wrapText="1"/>
    </xf>
    <xf numFmtId="0" fontId="6" fillId="36" borderId="10" xfId="0" applyNumberFormat="1" applyFont="1" applyFill="1" applyBorder="1" applyAlignment="1">
      <alignment wrapText="1"/>
    </xf>
    <xf numFmtId="0" fontId="6" fillId="37" borderId="10" xfId="0" applyNumberFormat="1" applyFont="1" applyFill="1" applyBorder="1" applyAlignment="1">
      <alignment wrapText="1"/>
    </xf>
    <xf numFmtId="0" fontId="6" fillId="38" borderId="10" xfId="0" applyNumberFormat="1" applyFont="1" applyFill="1" applyBorder="1" applyAlignment="1">
      <alignment wrapText="1"/>
    </xf>
    <xf numFmtId="0" fontId="6" fillId="39" borderId="10" xfId="0" applyNumberFormat="1" applyFont="1" applyFill="1" applyBorder="1" applyAlignment="1">
      <alignment wrapText="1"/>
    </xf>
    <xf numFmtId="0" fontId="6" fillId="40" borderId="10" xfId="0" applyNumberFormat="1" applyFont="1" applyFill="1" applyBorder="1" applyAlignment="1">
      <alignment wrapText="1"/>
    </xf>
    <xf numFmtId="0" fontId="50" fillId="5" borderId="10" xfId="0" applyNumberFormat="1" applyFont="1" applyFill="1" applyBorder="1" applyAlignment="1">
      <alignment wrapText="1"/>
    </xf>
    <xf numFmtId="0" fontId="50" fillId="8" borderId="10" xfId="0" applyNumberFormat="1" applyFont="1" applyFill="1" applyBorder="1" applyAlignment="1">
      <alignment wrapText="1"/>
    </xf>
    <xf numFmtId="0" fontId="50" fillId="41" borderId="10" xfId="0" applyNumberFormat="1" applyFont="1" applyFill="1" applyBorder="1" applyAlignment="1">
      <alignment wrapText="1"/>
    </xf>
    <xf numFmtId="0" fontId="50" fillId="0" borderId="10" xfId="0" applyNumberFormat="1" applyFont="1" applyBorder="1" applyAlignment="1">
      <alignment/>
    </xf>
    <xf numFmtId="0" fontId="6" fillId="42" borderId="10" xfId="0" applyNumberFormat="1" applyFont="1" applyFill="1" applyBorder="1" applyAlignment="1">
      <alignment wrapText="1"/>
    </xf>
    <xf numFmtId="0" fontId="6" fillId="43" borderId="10" xfId="0" applyNumberFormat="1" applyFont="1" applyFill="1" applyBorder="1" applyAlignment="1">
      <alignment wrapText="1"/>
    </xf>
    <xf numFmtId="0" fontId="6" fillId="0" borderId="10" xfId="0" applyNumberFormat="1" applyFont="1" applyBorder="1" applyAlignment="1">
      <alignment horizontal="center" wrapText="1"/>
    </xf>
    <xf numFmtId="0" fontId="50" fillId="0" borderId="10" xfId="0" applyNumberFormat="1" applyFont="1" applyBorder="1" applyAlignment="1">
      <alignment horizontal="center"/>
    </xf>
    <xf numFmtId="174" fontId="2" fillId="34" borderId="10" xfId="0" applyNumberFormat="1" applyFont="1" applyFill="1" applyBorder="1" applyAlignment="1">
      <alignment horizontal="center" wrapText="1"/>
    </xf>
    <xf numFmtId="174" fontId="2" fillId="35" borderId="10" xfId="0" applyNumberFormat="1" applyFont="1" applyFill="1" applyBorder="1" applyAlignment="1">
      <alignment horizontal="center" wrapText="1"/>
    </xf>
    <xf numFmtId="174" fontId="2" fillId="36" borderId="10" xfId="0" applyNumberFormat="1" applyFont="1" applyFill="1" applyBorder="1" applyAlignment="1">
      <alignment horizontal="center" wrapText="1"/>
    </xf>
    <xf numFmtId="174" fontId="2" fillId="37" borderId="10" xfId="0" applyNumberFormat="1" applyFont="1" applyFill="1" applyBorder="1" applyAlignment="1">
      <alignment horizontal="center" wrapText="1"/>
    </xf>
    <xf numFmtId="174" fontId="2" fillId="38" borderId="10" xfId="0" applyNumberFormat="1" applyFont="1" applyFill="1" applyBorder="1" applyAlignment="1">
      <alignment horizontal="center" wrapText="1"/>
    </xf>
    <xf numFmtId="174" fontId="2" fillId="39" borderId="10" xfId="0" applyNumberFormat="1" applyFont="1" applyFill="1" applyBorder="1" applyAlignment="1">
      <alignment horizontal="center" wrapText="1"/>
    </xf>
    <xf numFmtId="174" fontId="2" fillId="40" borderId="10" xfId="0" applyNumberFormat="1" applyFont="1" applyFill="1" applyBorder="1" applyAlignment="1">
      <alignment horizontal="center" wrapText="1"/>
    </xf>
    <xf numFmtId="174" fontId="49" fillId="5" borderId="10" xfId="0" applyNumberFormat="1" applyFont="1" applyFill="1" applyBorder="1" applyAlignment="1">
      <alignment horizontal="center" wrapText="1"/>
    </xf>
    <xf numFmtId="174" fontId="49" fillId="8" borderId="10" xfId="0" applyNumberFormat="1" applyFont="1" applyFill="1" applyBorder="1" applyAlignment="1">
      <alignment horizontal="center" wrapText="1"/>
    </xf>
    <xf numFmtId="174" fontId="49" fillId="41" borderId="10" xfId="0" applyNumberFormat="1" applyFont="1" applyFill="1" applyBorder="1" applyAlignment="1">
      <alignment horizontal="center" wrapText="1"/>
    </xf>
    <xf numFmtId="174" fontId="49" fillId="0" borderId="10" xfId="0" applyNumberFormat="1" applyFont="1" applyBorder="1" applyAlignment="1">
      <alignment horizontal="center"/>
    </xf>
    <xf numFmtId="174" fontId="2" fillId="42" borderId="10" xfId="0" applyNumberFormat="1" applyFont="1" applyFill="1" applyBorder="1" applyAlignment="1">
      <alignment horizontal="center" wrapText="1"/>
    </xf>
    <xf numFmtId="174" fontId="2" fillId="43" borderId="10" xfId="0" applyNumberFormat="1" applyFont="1" applyFill="1" applyBorder="1" applyAlignment="1">
      <alignment horizontal="center" wrapText="1"/>
    </xf>
    <xf numFmtId="174" fontId="49" fillId="0" borderId="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47" fillId="44" borderId="10" xfId="0" applyFont="1" applyFill="1" applyBorder="1" applyAlignment="1">
      <alignment horizontal="center"/>
    </xf>
    <xf numFmtId="0" fontId="0" fillId="44" borderId="10" xfId="0" applyFill="1" applyBorder="1" applyAlignment="1">
      <alignment horizontal="center"/>
    </xf>
    <xf numFmtId="0" fontId="51" fillId="20" borderId="14" xfId="33" applyNumberFormat="1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6"/>
          <c:y val="0.1325"/>
          <c:w val="0.519"/>
          <c:h val="0.713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7B6E8F"/>
                  </a:gs>
                  <a:gs pos="80000">
                    <a:srgbClr val="A391BC"/>
                  </a:gs>
                  <a:gs pos="100000">
                    <a:srgbClr val="A391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'Household  Expenses'!$O$4:$O$14</c:f>
              <c:strCache>
                <c:ptCount val="11"/>
                <c:pt idx="0">
                  <c:v>Housing: </c:v>
                </c:pt>
                <c:pt idx="1">
                  <c:v>Utilities:</c:v>
                </c:pt>
                <c:pt idx="2">
                  <c:v>Food: </c:v>
                </c:pt>
                <c:pt idx="3">
                  <c:v>Transportation:</c:v>
                </c:pt>
                <c:pt idx="4">
                  <c:v>Clothing:</c:v>
                </c:pt>
                <c:pt idx="5">
                  <c:v>Health insurance:</c:v>
                </c:pt>
                <c:pt idx="6">
                  <c:v>Entertainment:</c:v>
                </c:pt>
                <c:pt idx="7">
                  <c:v>Personal Upkeep:</c:v>
                </c:pt>
                <c:pt idx="8">
                  <c:v>Misc: </c:v>
                </c:pt>
                <c:pt idx="9">
                  <c:v>Savings:</c:v>
                </c:pt>
                <c:pt idx="10">
                  <c:v>Student Loan Dept</c:v>
                </c:pt>
              </c:strCache>
            </c:strRef>
          </c:cat>
          <c:val>
            <c:numRef>
              <c:f>'Household  Expenses'!$P$4:$P$14</c:f>
              <c:numCache>
                <c:ptCount val="11"/>
                <c:pt idx="0">
                  <c:v>11022</c:v>
                </c:pt>
                <c:pt idx="1">
                  <c:v>2304</c:v>
                </c:pt>
                <c:pt idx="2">
                  <c:v>3600</c:v>
                </c:pt>
                <c:pt idx="3">
                  <c:v>7188</c:v>
                </c:pt>
                <c:pt idx="4">
                  <c:v>2400</c:v>
                </c:pt>
                <c:pt idx="5">
                  <c:v>876</c:v>
                </c:pt>
                <c:pt idx="6">
                  <c:v>600</c:v>
                </c:pt>
                <c:pt idx="7">
                  <c:v>1800</c:v>
                </c:pt>
                <c:pt idx="8">
                  <c:v>1800</c:v>
                </c:pt>
                <c:pt idx="9">
                  <c:v>3900</c:v>
                </c:pt>
                <c:pt idx="10">
                  <c:v>1860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8"/>
          <c:y val="0.85925"/>
          <c:w val="0.712"/>
          <c:h val="0.13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A603AB"/>
        </a:gs>
        <a:gs pos="21001">
          <a:srgbClr val="0819FB"/>
        </a:gs>
        <a:gs pos="35001">
          <a:srgbClr val="1A8D48"/>
        </a:gs>
        <a:gs pos="52000">
          <a:srgbClr val="FFFF00"/>
        </a:gs>
        <a:gs pos="73000">
          <a:srgbClr val="EE3F17"/>
        </a:gs>
        <a:gs pos="88000">
          <a:srgbClr val="E81766"/>
        </a:gs>
        <a:gs pos="100000">
          <a:srgbClr val="A603AB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" right="0.7" top="0.75" bottom="0.75" header="0.3" footer="0.3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76200</xdr:rowOff>
    </xdr:from>
    <xdr:to>
      <xdr:col>9</xdr:col>
      <xdr:colOff>95250</xdr:colOff>
      <xdr:row>13</xdr:row>
      <xdr:rowOff>161925</xdr:rowOff>
    </xdr:to>
    <xdr:grpSp>
      <xdr:nvGrpSpPr>
        <xdr:cNvPr id="1" name="Group 4"/>
        <xdr:cNvGrpSpPr>
          <a:grpSpLocks/>
        </xdr:cNvGrpSpPr>
      </xdr:nvGrpSpPr>
      <xdr:grpSpPr>
        <a:xfrm>
          <a:off x="0" y="1085850"/>
          <a:ext cx="8134350" cy="1638300"/>
          <a:chOff x="-40000748" y="1827798"/>
          <a:chExt cx="94943328" cy="1727420"/>
        </a:xfrm>
        <a:solidFill>
          <a:srgbClr val="FFFFFF"/>
        </a:solidFill>
      </xdr:grpSpPr>
      <xdr:sp>
        <xdr:nvSpPr>
          <xdr:cNvPr id="2" name="TextBox 1"/>
          <xdr:cNvSpPr txBox="1">
            <a:spLocks noChangeArrowheads="1"/>
          </xdr:cNvSpPr>
        </xdr:nvSpPr>
        <xdr:spPr>
          <a:xfrm>
            <a:off x="7019935" y="1827798"/>
            <a:ext cx="47922645" cy="1727420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Formulas For Salary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Fedral tax:             =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gross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* Fedral %   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(Cell Reference)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State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Tax :             =gross * State %  (Cell Reference)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Annual Salary:      =gross - Fedral - state  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(Cell Reference)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Monthly:               =Annual / 12</a:t>
            </a:r>
          </a:p>
        </xdr:txBody>
      </xdr:sp>
      <xdr:sp>
        <xdr:nvSpPr>
          <xdr:cNvPr id="3" name="TextBox 2"/>
          <xdr:cNvSpPr txBox="1">
            <a:spLocks noChangeArrowheads="1"/>
          </xdr:cNvSpPr>
        </xdr:nvSpPr>
        <xdr:spPr>
          <a:xfrm>
            <a:off x="-40000748" y="1827798"/>
            <a:ext cx="47020683" cy="171748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Directions for Salary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1. Your Gross Salary will be your career's starting salary before taxes are taken out (10% wagefrom Kudernavagator.com) 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2. 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Format column B to Currency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3.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Depending on your Salary Range is where you are going to calculate your information. look at the  yellow text box for the formulas you will be using.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0.98975</cdr:x>
      <cdr:y>0.1295</cdr:y>
    </cdr:to>
    <cdr:sp>
      <cdr:nvSpPr>
        <cdr:cNvPr id="1" name="Rectangle 2"/>
        <cdr:cNvSpPr>
          <a:spLocks/>
        </cdr:cNvSpPr>
      </cdr:nvSpPr>
      <cdr:spPr>
        <a:xfrm>
          <a:off x="0" y="0"/>
          <a:ext cx="8677275" cy="828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5400" b="1" i="0" u="none" baseline="0">
              <a:latin typeface="Calibri"/>
              <a:ea typeface="Calibri"/>
              <a:cs typeface="Calibri"/>
            </a:rPr>
            <a:t>Total Yearly Expenses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="130" zoomScaleNormal="130" zoomScalePageLayoutView="0" workbookViewId="0" topLeftCell="A1">
      <selection activeCell="A22" sqref="A22"/>
    </sheetView>
  </sheetViews>
  <sheetFormatPr defaultColWidth="9.140625" defaultRowHeight="15"/>
  <cols>
    <col min="1" max="1" width="26.8515625" style="0" customWidth="1"/>
    <col min="2" max="2" width="13.8515625" style="3" bestFit="1" customWidth="1"/>
    <col min="3" max="3" width="13.8515625" style="0" customWidth="1"/>
    <col min="4" max="4" width="10.8515625" style="0" bestFit="1" customWidth="1"/>
    <col min="5" max="5" width="13.7109375" style="0" bestFit="1" customWidth="1"/>
    <col min="6" max="6" width="14.00390625" style="0" customWidth="1"/>
  </cols>
  <sheetData>
    <row r="1" spans="1:6" s="14" customFormat="1" ht="25.5">
      <c r="A1" s="17" t="s">
        <v>15</v>
      </c>
      <c r="B1" s="18" t="s">
        <v>14</v>
      </c>
      <c r="C1" s="19" t="s">
        <v>27</v>
      </c>
      <c r="D1" s="19" t="s">
        <v>28</v>
      </c>
      <c r="E1" s="19" t="s">
        <v>29</v>
      </c>
      <c r="F1" s="19" t="s">
        <v>30</v>
      </c>
    </row>
    <row r="2" spans="1:6" s="14" customFormat="1" ht="12.75">
      <c r="A2" s="18" t="s">
        <v>34</v>
      </c>
      <c r="B2" s="28">
        <v>23470</v>
      </c>
      <c r="C2" s="29">
        <f>B2*B18</f>
        <v>3520.5</v>
      </c>
      <c r="D2" s="30">
        <f>B2*F19</f>
        <v>938.8000000000001</v>
      </c>
      <c r="E2" s="30">
        <f>B2-C2-D2</f>
        <v>19010.7</v>
      </c>
      <c r="F2" s="30">
        <f>E2/12</f>
        <v>1584.2250000000001</v>
      </c>
    </row>
    <row r="3" spans="1:6" s="15" customFormat="1" ht="12.75">
      <c r="A3" s="20" t="s">
        <v>35</v>
      </c>
      <c r="B3" s="31">
        <v>18460</v>
      </c>
      <c r="C3" s="32">
        <f>B3*B18</f>
        <v>2769</v>
      </c>
      <c r="D3" s="33">
        <f>B3*F19</f>
        <v>738.4</v>
      </c>
      <c r="E3" s="33">
        <f>B3-C3-D3</f>
        <v>14952.6</v>
      </c>
      <c r="F3" s="33">
        <f>E3/12</f>
        <v>1246.05</v>
      </c>
    </row>
    <row r="4" spans="1:6" s="15" customFormat="1" ht="12.75">
      <c r="A4" s="20" t="s">
        <v>36</v>
      </c>
      <c r="B4" s="31">
        <v>62840</v>
      </c>
      <c r="C4" s="32">
        <f>B4*B19</f>
        <v>15710</v>
      </c>
      <c r="D4" s="33">
        <f>B4*F22</f>
        <v>5844.12</v>
      </c>
      <c r="E4" s="33">
        <f>B4-C4-D4</f>
        <v>41285.88</v>
      </c>
      <c r="F4" s="33">
        <f>E4/12</f>
        <v>3440.49</v>
      </c>
    </row>
    <row r="5" spans="1:3" ht="15.75">
      <c r="A5" s="16"/>
      <c r="B5" s="13"/>
      <c r="C5" s="1"/>
    </row>
    <row r="6" spans="1:3" ht="15.75">
      <c r="A6" s="12"/>
      <c r="B6" s="13"/>
      <c r="C6" s="1"/>
    </row>
    <row r="7" spans="1:3" ht="15.75">
      <c r="A7" s="12"/>
      <c r="B7" s="13"/>
      <c r="C7" s="1"/>
    </row>
    <row r="8" spans="1:3" ht="15.75">
      <c r="A8" s="12"/>
      <c r="B8" s="13"/>
      <c r="C8" s="1"/>
    </row>
    <row r="9" spans="1:3" ht="15">
      <c r="A9" s="1"/>
      <c r="B9" s="2"/>
      <c r="C9" s="1"/>
    </row>
    <row r="10" ht="15"/>
    <row r="11" ht="15"/>
    <row r="12" ht="15"/>
    <row r="13" ht="15"/>
    <row r="14" ht="15"/>
    <row r="15" spans="1:6" ht="15">
      <c r="A15" s="65" t="s">
        <v>24</v>
      </c>
      <c r="B15" s="65"/>
      <c r="D15" s="66" t="s">
        <v>23</v>
      </c>
      <c r="E15" s="66"/>
      <c r="F15" s="66"/>
    </row>
    <row r="16" spans="1:6" ht="45">
      <c r="A16" s="5" t="s">
        <v>25</v>
      </c>
      <c r="B16" s="6" t="s">
        <v>16</v>
      </c>
      <c r="D16" s="63" t="s">
        <v>25</v>
      </c>
      <c r="E16" s="64"/>
      <c r="F16" s="6" t="s">
        <v>26</v>
      </c>
    </row>
    <row r="17" spans="1:6" ht="15">
      <c r="A17" s="7" t="s">
        <v>17</v>
      </c>
      <c r="B17" s="8">
        <v>0.1</v>
      </c>
      <c r="D17" s="9">
        <v>0</v>
      </c>
      <c r="E17" s="9">
        <v>7124</v>
      </c>
      <c r="F17" s="11">
        <v>0.01</v>
      </c>
    </row>
    <row r="18" spans="1:6" ht="15">
      <c r="A18" s="7" t="s">
        <v>18</v>
      </c>
      <c r="B18" s="8">
        <v>0.15</v>
      </c>
      <c r="D18" s="9">
        <v>7125</v>
      </c>
      <c r="E18" s="9">
        <v>16890</v>
      </c>
      <c r="F18" s="11">
        <v>0.02</v>
      </c>
    </row>
    <row r="19" spans="1:6" ht="15">
      <c r="A19" s="7" t="s">
        <v>19</v>
      </c>
      <c r="B19" s="8">
        <v>0.25</v>
      </c>
      <c r="D19" s="9">
        <v>16891</v>
      </c>
      <c r="E19" s="9">
        <v>26657</v>
      </c>
      <c r="F19" s="11">
        <v>0.04</v>
      </c>
    </row>
    <row r="20" spans="1:6" ht="15">
      <c r="A20" s="7" t="s">
        <v>20</v>
      </c>
      <c r="B20" s="8">
        <v>0.28</v>
      </c>
      <c r="D20" s="9">
        <v>26658</v>
      </c>
      <c r="E20" s="9">
        <v>37005</v>
      </c>
      <c r="F20" s="11">
        <v>0.06</v>
      </c>
    </row>
    <row r="21" spans="1:6" ht="15">
      <c r="A21" s="7" t="s">
        <v>21</v>
      </c>
      <c r="B21" s="8">
        <v>0.33</v>
      </c>
      <c r="D21" s="9">
        <v>37006</v>
      </c>
      <c r="E21" s="9">
        <v>46766</v>
      </c>
      <c r="F21" s="11">
        <v>0.08</v>
      </c>
    </row>
    <row r="22" spans="1:6" ht="15">
      <c r="A22" s="7" t="s">
        <v>22</v>
      </c>
      <c r="B22" s="8">
        <v>0.35</v>
      </c>
      <c r="D22" s="9">
        <v>46767</v>
      </c>
      <c r="E22" s="9">
        <v>1000000</v>
      </c>
      <c r="F22" s="10">
        <v>0.093</v>
      </c>
    </row>
    <row r="23" spans="4:6" ht="15">
      <c r="D23" s="9">
        <v>1000000</v>
      </c>
      <c r="E23" s="9">
        <v>2000000</v>
      </c>
      <c r="F23" s="10">
        <v>0.103</v>
      </c>
    </row>
    <row r="25" ht="15">
      <c r="B25" s="4"/>
    </row>
    <row r="27" ht="15">
      <c r="B27" s="4"/>
    </row>
  </sheetData>
  <sheetProtection/>
  <mergeCells count="3">
    <mergeCell ref="D16:E16"/>
    <mergeCell ref="A15:B15"/>
    <mergeCell ref="D15:F15"/>
  </mergeCells>
  <printOptions gridLines="1" headings="1"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K33" sqref="K33"/>
    </sheetView>
  </sheetViews>
  <sheetFormatPr defaultColWidth="9.140625" defaultRowHeight="15"/>
  <cols>
    <col min="1" max="1" width="23.28125" style="24" customWidth="1"/>
    <col min="2" max="2" width="9.140625" style="21" bestFit="1" customWidth="1"/>
    <col min="3" max="13" width="9.28125" style="21" bestFit="1" customWidth="1"/>
    <col min="14" max="14" width="10.8515625" style="21" bestFit="1" customWidth="1"/>
    <col min="15" max="15" width="18.8515625" style="21" customWidth="1"/>
    <col min="16" max="16" width="9.8515625" style="21" bestFit="1" customWidth="1"/>
    <col min="17" max="16384" width="9.140625" style="21" customWidth="1"/>
  </cols>
  <sheetData>
    <row r="1" spans="1:14" ht="26.25">
      <c r="A1" s="67" t="s">
        <v>48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5" ht="12.75">
      <c r="A2" s="47" t="s">
        <v>13</v>
      </c>
      <c r="B2" s="48" t="s">
        <v>31</v>
      </c>
      <c r="C2" s="48" t="s">
        <v>37</v>
      </c>
      <c r="D2" s="48" t="s">
        <v>38</v>
      </c>
      <c r="E2" s="48" t="s">
        <v>39</v>
      </c>
      <c r="F2" s="48" t="s">
        <v>40</v>
      </c>
      <c r="G2" s="48" t="s">
        <v>41</v>
      </c>
      <c r="H2" s="48" t="s">
        <v>42</v>
      </c>
      <c r="I2" s="48" t="s">
        <v>43</v>
      </c>
      <c r="J2" s="48" t="s">
        <v>44</v>
      </c>
      <c r="K2" s="48" t="s">
        <v>45</v>
      </c>
      <c r="L2" s="48" t="s">
        <v>46</v>
      </c>
      <c r="M2" s="48" t="s">
        <v>47</v>
      </c>
      <c r="N2" s="48" t="s">
        <v>33</v>
      </c>
      <c r="O2" s="25"/>
    </row>
    <row r="3" spans="1:15" s="22" customFormat="1" ht="12.75">
      <c r="A3" s="26"/>
      <c r="B3" s="26"/>
      <c r="C3" s="2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6" ht="12.75">
      <c r="A4" s="34" t="s">
        <v>7</v>
      </c>
      <c r="B4" s="49">
        <f>1837/2</f>
        <v>918.5</v>
      </c>
      <c r="C4" s="49">
        <f aca="true" t="shared" si="0" ref="C4:M4">1837/2</f>
        <v>918.5</v>
      </c>
      <c r="D4" s="49">
        <f t="shared" si="0"/>
        <v>918.5</v>
      </c>
      <c r="E4" s="49">
        <f t="shared" si="0"/>
        <v>918.5</v>
      </c>
      <c r="F4" s="49">
        <f t="shared" si="0"/>
        <v>918.5</v>
      </c>
      <c r="G4" s="49">
        <f t="shared" si="0"/>
        <v>918.5</v>
      </c>
      <c r="H4" s="49">
        <f t="shared" si="0"/>
        <v>918.5</v>
      </c>
      <c r="I4" s="49">
        <f t="shared" si="0"/>
        <v>918.5</v>
      </c>
      <c r="J4" s="49">
        <f t="shared" si="0"/>
        <v>918.5</v>
      </c>
      <c r="K4" s="49">
        <f t="shared" si="0"/>
        <v>918.5</v>
      </c>
      <c r="L4" s="49">
        <f t="shared" si="0"/>
        <v>918.5</v>
      </c>
      <c r="M4" s="49">
        <f t="shared" si="0"/>
        <v>918.5</v>
      </c>
      <c r="N4" s="49">
        <f aca="true" t="shared" si="1" ref="N4:N17">SUM(B4:M4)</f>
        <v>11022</v>
      </c>
      <c r="O4" s="34" t="s">
        <v>7</v>
      </c>
      <c r="P4" s="62">
        <f>N4</f>
        <v>11022</v>
      </c>
    </row>
    <row r="5" spans="1:16" ht="12.75">
      <c r="A5" s="35" t="s">
        <v>0</v>
      </c>
      <c r="B5" s="50">
        <f>384/2</f>
        <v>192</v>
      </c>
      <c r="C5" s="50">
        <f aca="true" t="shared" si="2" ref="C5:M5">384/2</f>
        <v>192</v>
      </c>
      <c r="D5" s="50">
        <f t="shared" si="2"/>
        <v>192</v>
      </c>
      <c r="E5" s="50">
        <f t="shared" si="2"/>
        <v>192</v>
      </c>
      <c r="F5" s="50">
        <f t="shared" si="2"/>
        <v>192</v>
      </c>
      <c r="G5" s="50">
        <f t="shared" si="2"/>
        <v>192</v>
      </c>
      <c r="H5" s="50">
        <f t="shared" si="2"/>
        <v>192</v>
      </c>
      <c r="I5" s="50">
        <f t="shared" si="2"/>
        <v>192</v>
      </c>
      <c r="J5" s="50">
        <f t="shared" si="2"/>
        <v>192</v>
      </c>
      <c r="K5" s="50">
        <f t="shared" si="2"/>
        <v>192</v>
      </c>
      <c r="L5" s="50">
        <f t="shared" si="2"/>
        <v>192</v>
      </c>
      <c r="M5" s="50">
        <f t="shared" si="2"/>
        <v>192</v>
      </c>
      <c r="N5" s="50">
        <f t="shared" si="1"/>
        <v>2304</v>
      </c>
      <c r="O5" s="35" t="s">
        <v>0</v>
      </c>
      <c r="P5" s="62">
        <f aca="true" t="shared" si="3" ref="P5:P14">N5</f>
        <v>2304</v>
      </c>
    </row>
    <row r="6" spans="1:16" ht="12.75">
      <c r="A6" s="36" t="s">
        <v>4</v>
      </c>
      <c r="B6" s="51">
        <v>300</v>
      </c>
      <c r="C6" s="51">
        <v>300</v>
      </c>
      <c r="D6" s="51">
        <v>300</v>
      </c>
      <c r="E6" s="51">
        <v>300</v>
      </c>
      <c r="F6" s="51">
        <v>300</v>
      </c>
      <c r="G6" s="51">
        <v>300</v>
      </c>
      <c r="H6" s="51">
        <v>300</v>
      </c>
      <c r="I6" s="51">
        <v>300</v>
      </c>
      <c r="J6" s="51">
        <v>300</v>
      </c>
      <c r="K6" s="51">
        <v>300</v>
      </c>
      <c r="L6" s="51">
        <v>300</v>
      </c>
      <c r="M6" s="51">
        <v>300</v>
      </c>
      <c r="N6" s="51">
        <f t="shared" si="1"/>
        <v>3600</v>
      </c>
      <c r="O6" s="36" t="s">
        <v>4</v>
      </c>
      <c r="P6" s="62">
        <f t="shared" si="3"/>
        <v>3600</v>
      </c>
    </row>
    <row r="7" spans="1:16" ht="12.75">
      <c r="A7" s="37" t="s">
        <v>1</v>
      </c>
      <c r="B7" s="52">
        <v>599</v>
      </c>
      <c r="C7" s="52">
        <v>599</v>
      </c>
      <c r="D7" s="52">
        <v>599</v>
      </c>
      <c r="E7" s="52">
        <v>599</v>
      </c>
      <c r="F7" s="52">
        <v>599</v>
      </c>
      <c r="G7" s="52">
        <v>599</v>
      </c>
      <c r="H7" s="52">
        <v>599</v>
      </c>
      <c r="I7" s="52">
        <v>599</v>
      </c>
      <c r="J7" s="52">
        <v>599</v>
      </c>
      <c r="K7" s="52">
        <v>599</v>
      </c>
      <c r="L7" s="52">
        <v>599</v>
      </c>
      <c r="M7" s="52">
        <v>599</v>
      </c>
      <c r="N7" s="52">
        <f t="shared" si="1"/>
        <v>7188</v>
      </c>
      <c r="O7" s="37" t="s">
        <v>1</v>
      </c>
      <c r="P7" s="62">
        <f t="shared" si="3"/>
        <v>7188</v>
      </c>
    </row>
    <row r="8" spans="1:16" ht="12.75">
      <c r="A8" s="38" t="s">
        <v>8</v>
      </c>
      <c r="B8" s="53">
        <v>200</v>
      </c>
      <c r="C8" s="53">
        <v>200</v>
      </c>
      <c r="D8" s="53">
        <v>200</v>
      </c>
      <c r="E8" s="53">
        <v>200</v>
      </c>
      <c r="F8" s="53">
        <v>200</v>
      </c>
      <c r="G8" s="53">
        <v>200</v>
      </c>
      <c r="H8" s="53">
        <v>200</v>
      </c>
      <c r="I8" s="53">
        <v>200</v>
      </c>
      <c r="J8" s="53">
        <v>200</v>
      </c>
      <c r="K8" s="53">
        <v>200</v>
      </c>
      <c r="L8" s="53">
        <v>200</v>
      </c>
      <c r="M8" s="53">
        <v>200</v>
      </c>
      <c r="N8" s="53">
        <f t="shared" si="1"/>
        <v>2400</v>
      </c>
      <c r="O8" s="38" t="s">
        <v>8</v>
      </c>
      <c r="P8" s="62">
        <f t="shared" si="3"/>
        <v>2400</v>
      </c>
    </row>
    <row r="9" spans="1:16" ht="12.75">
      <c r="A9" s="39" t="s">
        <v>9</v>
      </c>
      <c r="B9" s="54">
        <v>73</v>
      </c>
      <c r="C9" s="54">
        <v>73</v>
      </c>
      <c r="D9" s="54">
        <v>73</v>
      </c>
      <c r="E9" s="54">
        <v>73</v>
      </c>
      <c r="F9" s="54">
        <v>73</v>
      </c>
      <c r="G9" s="54">
        <v>73</v>
      </c>
      <c r="H9" s="54">
        <v>73</v>
      </c>
      <c r="I9" s="54">
        <v>73</v>
      </c>
      <c r="J9" s="54">
        <v>73</v>
      </c>
      <c r="K9" s="54">
        <v>73</v>
      </c>
      <c r="L9" s="54">
        <v>73</v>
      </c>
      <c r="M9" s="54">
        <v>73</v>
      </c>
      <c r="N9" s="54">
        <f t="shared" si="1"/>
        <v>876</v>
      </c>
      <c r="O9" s="39" t="s">
        <v>9</v>
      </c>
      <c r="P9" s="62">
        <f t="shared" si="3"/>
        <v>876</v>
      </c>
    </row>
    <row r="10" spans="1:16" ht="12.75">
      <c r="A10" s="40" t="s">
        <v>10</v>
      </c>
      <c r="B10" s="55">
        <v>50</v>
      </c>
      <c r="C10" s="55">
        <v>50</v>
      </c>
      <c r="D10" s="55">
        <v>50</v>
      </c>
      <c r="E10" s="55">
        <v>50</v>
      </c>
      <c r="F10" s="55">
        <v>50</v>
      </c>
      <c r="G10" s="55">
        <v>50</v>
      </c>
      <c r="H10" s="55">
        <v>50</v>
      </c>
      <c r="I10" s="55">
        <v>50</v>
      </c>
      <c r="J10" s="55">
        <v>50</v>
      </c>
      <c r="K10" s="55">
        <v>50</v>
      </c>
      <c r="L10" s="55">
        <v>50</v>
      </c>
      <c r="M10" s="55">
        <v>50</v>
      </c>
      <c r="N10" s="55">
        <f t="shared" si="1"/>
        <v>600</v>
      </c>
      <c r="O10" s="40" t="s">
        <v>10</v>
      </c>
      <c r="P10" s="62">
        <f t="shared" si="3"/>
        <v>600</v>
      </c>
    </row>
    <row r="11" spans="1:16" ht="12.75">
      <c r="A11" s="41" t="s">
        <v>11</v>
      </c>
      <c r="B11" s="56">
        <v>150</v>
      </c>
      <c r="C11" s="56">
        <v>150</v>
      </c>
      <c r="D11" s="56">
        <v>150</v>
      </c>
      <c r="E11" s="56">
        <v>150</v>
      </c>
      <c r="F11" s="56">
        <v>150</v>
      </c>
      <c r="G11" s="56">
        <v>150</v>
      </c>
      <c r="H11" s="56">
        <v>150</v>
      </c>
      <c r="I11" s="56">
        <v>150</v>
      </c>
      <c r="J11" s="56">
        <v>150</v>
      </c>
      <c r="K11" s="56">
        <v>150</v>
      </c>
      <c r="L11" s="56">
        <v>150</v>
      </c>
      <c r="M11" s="56">
        <v>150</v>
      </c>
      <c r="N11" s="56">
        <f t="shared" si="1"/>
        <v>1800</v>
      </c>
      <c r="O11" s="41" t="s">
        <v>11</v>
      </c>
      <c r="P11" s="62">
        <f t="shared" si="3"/>
        <v>1800</v>
      </c>
    </row>
    <row r="12" spans="1:16" ht="12.75">
      <c r="A12" s="42" t="s">
        <v>5</v>
      </c>
      <c r="B12" s="57">
        <v>150</v>
      </c>
      <c r="C12" s="57">
        <v>150</v>
      </c>
      <c r="D12" s="57">
        <v>150</v>
      </c>
      <c r="E12" s="57">
        <v>150</v>
      </c>
      <c r="F12" s="57">
        <v>150</v>
      </c>
      <c r="G12" s="57">
        <v>150</v>
      </c>
      <c r="H12" s="57">
        <v>150</v>
      </c>
      <c r="I12" s="57">
        <v>150</v>
      </c>
      <c r="J12" s="57">
        <v>150</v>
      </c>
      <c r="K12" s="57">
        <v>150</v>
      </c>
      <c r="L12" s="57">
        <v>150</v>
      </c>
      <c r="M12" s="57">
        <v>150</v>
      </c>
      <c r="N12" s="57">
        <f t="shared" si="1"/>
        <v>1800</v>
      </c>
      <c r="O12" s="42" t="s">
        <v>5</v>
      </c>
      <c r="P12" s="62">
        <f t="shared" si="3"/>
        <v>1800</v>
      </c>
    </row>
    <row r="13" spans="1:16" ht="12.75">
      <c r="A13" s="43" t="s">
        <v>6</v>
      </c>
      <c r="B13" s="58">
        <v>325</v>
      </c>
      <c r="C13" s="58">
        <v>325</v>
      </c>
      <c r="D13" s="58">
        <v>325</v>
      </c>
      <c r="E13" s="58">
        <v>325</v>
      </c>
      <c r="F13" s="58">
        <v>325</v>
      </c>
      <c r="G13" s="58">
        <v>325</v>
      </c>
      <c r="H13" s="58">
        <v>325</v>
      </c>
      <c r="I13" s="58">
        <v>325</v>
      </c>
      <c r="J13" s="58">
        <v>325</v>
      </c>
      <c r="K13" s="58">
        <v>325</v>
      </c>
      <c r="L13" s="58">
        <v>325</v>
      </c>
      <c r="M13" s="58">
        <v>325</v>
      </c>
      <c r="N13" s="58">
        <f t="shared" si="1"/>
        <v>3900</v>
      </c>
      <c r="O13" s="43" t="s">
        <v>6</v>
      </c>
      <c r="P13" s="62">
        <f t="shared" si="3"/>
        <v>3900</v>
      </c>
    </row>
    <row r="14" spans="1:16" ht="12.75">
      <c r="A14" s="44" t="s">
        <v>32</v>
      </c>
      <c r="B14" s="59">
        <v>155</v>
      </c>
      <c r="C14" s="59">
        <v>155</v>
      </c>
      <c r="D14" s="59">
        <v>155</v>
      </c>
      <c r="E14" s="59">
        <v>155</v>
      </c>
      <c r="F14" s="59">
        <v>155</v>
      </c>
      <c r="G14" s="59">
        <v>155</v>
      </c>
      <c r="H14" s="59">
        <v>155</v>
      </c>
      <c r="I14" s="59">
        <v>155</v>
      </c>
      <c r="J14" s="59">
        <v>155</v>
      </c>
      <c r="K14" s="59">
        <v>155</v>
      </c>
      <c r="L14" s="59">
        <v>155</v>
      </c>
      <c r="M14" s="59">
        <v>155</v>
      </c>
      <c r="N14" s="59">
        <f t="shared" si="1"/>
        <v>1860</v>
      </c>
      <c r="O14" s="44" t="s">
        <v>32</v>
      </c>
      <c r="P14" s="62">
        <f t="shared" si="3"/>
        <v>1860</v>
      </c>
    </row>
    <row r="15" spans="1:15" ht="25.5">
      <c r="A15" s="45" t="s">
        <v>12</v>
      </c>
      <c r="B15" s="60">
        <f>SUM(B4:B14)</f>
        <v>3112.5</v>
      </c>
      <c r="C15" s="60">
        <f>SUM(C4:C14)</f>
        <v>3112.5</v>
      </c>
      <c r="D15" s="60">
        <f>SUM(D4:D14)</f>
        <v>3112.5</v>
      </c>
      <c r="E15" s="60">
        <f aca="true" t="shared" si="4" ref="E15:M15">SUM(E4:E14)</f>
        <v>3112.5</v>
      </c>
      <c r="F15" s="60">
        <f t="shared" si="4"/>
        <v>3112.5</v>
      </c>
      <c r="G15" s="60">
        <f t="shared" si="4"/>
        <v>3112.5</v>
      </c>
      <c r="H15" s="60">
        <f t="shared" si="4"/>
        <v>3112.5</v>
      </c>
      <c r="I15" s="60">
        <f t="shared" si="4"/>
        <v>3112.5</v>
      </c>
      <c r="J15" s="60">
        <f t="shared" si="4"/>
        <v>3112.5</v>
      </c>
      <c r="K15" s="60">
        <f t="shared" si="4"/>
        <v>3112.5</v>
      </c>
      <c r="L15" s="60">
        <f t="shared" si="4"/>
        <v>3112.5</v>
      </c>
      <c r="M15" s="60">
        <f t="shared" si="4"/>
        <v>3112.5</v>
      </c>
      <c r="N15" s="60">
        <f t="shared" si="1"/>
        <v>37350</v>
      </c>
      <c r="O15" s="45" t="s">
        <v>12</v>
      </c>
    </row>
    <row r="16" spans="1:15" ht="12.75">
      <c r="A16" s="35" t="s">
        <v>2</v>
      </c>
      <c r="B16" s="50">
        <v>3440</v>
      </c>
      <c r="C16" s="50">
        <v>3440</v>
      </c>
      <c r="D16" s="50">
        <v>3440</v>
      </c>
      <c r="E16" s="50">
        <v>3440</v>
      </c>
      <c r="F16" s="50">
        <v>3440</v>
      </c>
      <c r="G16" s="50">
        <v>3440</v>
      </c>
      <c r="H16" s="50">
        <v>3440</v>
      </c>
      <c r="I16" s="50">
        <v>3440</v>
      </c>
      <c r="J16" s="50">
        <v>3440</v>
      </c>
      <c r="K16" s="50">
        <v>3440</v>
      </c>
      <c r="L16" s="50">
        <v>3440</v>
      </c>
      <c r="M16" s="50">
        <v>3440</v>
      </c>
      <c r="N16" s="50">
        <f t="shared" si="1"/>
        <v>41280</v>
      </c>
      <c r="O16" s="35" t="s">
        <v>2</v>
      </c>
    </row>
    <row r="17" spans="1:15" ht="25.5">
      <c r="A17" s="46" t="s">
        <v>3</v>
      </c>
      <c r="B17" s="61">
        <f>B16-B15</f>
        <v>327.5</v>
      </c>
      <c r="C17" s="61">
        <f aca="true" t="shared" si="5" ref="C17:M17">C16-C15</f>
        <v>327.5</v>
      </c>
      <c r="D17" s="61">
        <f t="shared" si="5"/>
        <v>327.5</v>
      </c>
      <c r="E17" s="61">
        <f t="shared" si="5"/>
        <v>327.5</v>
      </c>
      <c r="F17" s="61">
        <f t="shared" si="5"/>
        <v>327.5</v>
      </c>
      <c r="G17" s="61">
        <f t="shared" si="5"/>
        <v>327.5</v>
      </c>
      <c r="H17" s="61">
        <f t="shared" si="5"/>
        <v>327.5</v>
      </c>
      <c r="I17" s="61">
        <f t="shared" si="5"/>
        <v>327.5</v>
      </c>
      <c r="J17" s="61">
        <f t="shared" si="5"/>
        <v>327.5</v>
      </c>
      <c r="K17" s="61">
        <f t="shared" si="5"/>
        <v>327.5</v>
      </c>
      <c r="L17" s="61">
        <f t="shared" si="5"/>
        <v>327.5</v>
      </c>
      <c r="M17" s="61">
        <f t="shared" si="5"/>
        <v>327.5</v>
      </c>
      <c r="N17" s="61">
        <f t="shared" si="1"/>
        <v>3930</v>
      </c>
      <c r="O17" s="46" t="s">
        <v>3</v>
      </c>
    </row>
    <row r="18" ht="12.75">
      <c r="A18" s="23"/>
    </row>
    <row r="19" ht="12.75">
      <c r="A19" s="23"/>
    </row>
    <row r="20" ht="12.75">
      <c r="A20" s="23"/>
    </row>
    <row r="22" ht="12.75">
      <c r="A22" s="23"/>
    </row>
    <row r="23" ht="12.75">
      <c r="A23" s="23"/>
    </row>
    <row r="24" ht="12.75">
      <c r="A24" s="23"/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SC Students</cp:lastModifiedBy>
  <cp:lastPrinted>2008-11-19T22:36:21Z</cp:lastPrinted>
  <dcterms:created xsi:type="dcterms:W3CDTF">2008-11-19T17:23:39Z</dcterms:created>
  <dcterms:modified xsi:type="dcterms:W3CDTF">2013-05-13T19:37:05Z</dcterms:modified>
  <cp:category/>
  <cp:version/>
  <cp:contentType/>
  <cp:contentStatus/>
</cp:coreProperties>
</file>